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eko\Documents\自作プログラム\プリズムの分解（Excel版）\"/>
    </mc:Choice>
  </mc:AlternateContent>
  <bookViews>
    <workbookView xWindow="0" yWindow="0" windowWidth="19200" windowHeight="129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D37" i="1" s="1"/>
  <c r="C40" i="1"/>
  <c r="D40" i="1" s="1"/>
  <c r="C39" i="1"/>
  <c r="C36" i="1"/>
  <c r="J37" i="1" s="1"/>
  <c r="G39" i="1" l="1"/>
  <c r="G40" i="1"/>
  <c r="H40" i="1" s="1"/>
  <c r="G37" i="1"/>
  <c r="H37" i="1" s="1"/>
  <c r="G36" i="1"/>
  <c r="H9" i="1" l="1"/>
  <c r="H39" i="1"/>
  <c r="H36" i="1"/>
  <c r="H7" i="1" s="1"/>
  <c r="J40" i="1"/>
  <c r="N49" i="1" l="1"/>
  <c r="M47" i="1"/>
  <c r="M45" i="1"/>
  <c r="N45" i="1"/>
  <c r="N42" i="1"/>
  <c r="M38" i="1"/>
  <c r="N38" i="1"/>
  <c r="M40" i="1"/>
</calcChain>
</file>

<file path=xl/sharedStrings.xml><?xml version="1.0" encoding="utf-8"?>
<sst xmlns="http://schemas.openxmlformats.org/spreadsheetml/2006/main" count="43" uniqueCount="40">
  <si>
    <t>X</t>
    <phoneticPr fontId="2"/>
  </si>
  <si>
    <t>Y</t>
    <phoneticPr fontId="2"/>
  </si>
  <si>
    <t>△ Base</t>
    <phoneticPr fontId="2"/>
  </si>
  <si>
    <t>°</t>
    <phoneticPr fontId="2"/>
  </si>
  <si>
    <t>(°)</t>
    <phoneticPr fontId="2"/>
  </si>
  <si>
    <t>rad</t>
    <phoneticPr fontId="2"/>
  </si>
  <si>
    <t>最大プリズム量MAX</t>
    <rPh sb="0" eb="2">
      <t>サイダイ</t>
    </rPh>
    <rPh sb="6" eb="7">
      <t>リョウ</t>
    </rPh>
    <phoneticPr fontId="2"/>
  </si>
  <si>
    <t>拡大倍率</t>
    <rPh sb="0" eb="2">
      <t>カクダイ</t>
    </rPh>
    <rPh sb="2" eb="4">
      <t>バイリツ</t>
    </rPh>
    <phoneticPr fontId="2"/>
  </si>
  <si>
    <t>RP</t>
    <phoneticPr fontId="2"/>
  </si>
  <si>
    <t>RB</t>
    <phoneticPr fontId="2"/>
  </si>
  <si>
    <t>LP</t>
    <phoneticPr fontId="2"/>
  </si>
  <si>
    <t>LB</t>
    <phoneticPr fontId="2"/>
  </si>
  <si>
    <t>RX</t>
    <phoneticPr fontId="2"/>
  </si>
  <si>
    <t>RY</t>
    <phoneticPr fontId="2"/>
  </si>
  <si>
    <t>LX</t>
    <phoneticPr fontId="2"/>
  </si>
  <si>
    <t>LY</t>
    <phoneticPr fontId="2"/>
  </si>
  <si>
    <t>RX1</t>
    <phoneticPr fontId="2"/>
  </si>
  <si>
    <t>RX2</t>
    <phoneticPr fontId="2"/>
  </si>
  <si>
    <t>RY1</t>
    <phoneticPr fontId="2"/>
  </si>
  <si>
    <t>RY2</t>
    <phoneticPr fontId="2"/>
  </si>
  <si>
    <t>RX</t>
    <phoneticPr fontId="2"/>
  </si>
  <si>
    <t>LX</t>
    <phoneticPr fontId="2"/>
  </si>
  <si>
    <t>LY</t>
    <phoneticPr fontId="2"/>
  </si>
  <si>
    <t>LX1</t>
    <phoneticPr fontId="2"/>
  </si>
  <si>
    <t>LX2</t>
    <phoneticPr fontId="2"/>
  </si>
  <si>
    <t>LY1</t>
    <phoneticPr fontId="2"/>
  </si>
  <si>
    <t>LY2</t>
    <phoneticPr fontId="2"/>
  </si>
  <si>
    <t>ABS</t>
    <phoneticPr fontId="2"/>
  </si>
  <si>
    <t>△ In (0)</t>
    <phoneticPr fontId="2"/>
  </si>
  <si>
    <t>△ Out (180)</t>
    <phoneticPr fontId="2"/>
  </si>
  <si>
    <t>R)</t>
    <phoneticPr fontId="2"/>
  </si>
  <si>
    <t>L)</t>
    <phoneticPr fontId="2"/>
  </si>
  <si>
    <t>＜処方プリズム＞</t>
    <rPh sb="1" eb="3">
      <t>ショホウ</t>
    </rPh>
    <phoneticPr fontId="2"/>
  </si>
  <si>
    <t xml:space="preserve">プリズムの数値を </t>
    <phoneticPr fontId="2"/>
  </si>
  <si>
    <t>△ In (180)</t>
    <phoneticPr fontId="2"/>
  </si>
  <si>
    <t>△ Out (0)</t>
    <phoneticPr fontId="2"/>
  </si>
  <si>
    <t>△ Up (90)</t>
    <phoneticPr fontId="2"/>
  </si>
  <si>
    <t>△ Down (270)</t>
    <phoneticPr fontId="2"/>
  </si>
  <si>
    <t xml:space="preserve"> に打ち込むと、</t>
    <phoneticPr fontId="2"/>
  </si>
  <si>
    <t>水平と垂直プリズムに分解して図示します。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</si>
</sst>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_ "/>
    <numFmt numFmtId="178" formatCode="0.0"/>
    <numFmt numFmtId="179" formatCode="0.000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theme="9" tint="-0.49998474074526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5" fillId="3" borderId="0" xfId="0" quotePrefix="1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left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left" vertical="center"/>
    </xf>
    <xf numFmtId="0" fontId="0" fillId="3" borderId="8" xfId="0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0" fontId="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78" fontId="0" fillId="2" borderId="1" xfId="0" applyNumberFormat="1" applyFill="1" applyBorder="1" applyAlignment="1" applyProtection="1">
      <alignment horizontal="center" vertical="center"/>
    </xf>
    <xf numFmtId="178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9" fontId="0" fillId="0" borderId="1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7" fontId="0" fillId="0" borderId="0" xfId="0" applyNumberForma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1" fontId="0" fillId="0" borderId="0" xfId="0" quotePrefix="1" applyNumberForma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77" fontId="0" fillId="0" borderId="1" xfId="0" applyNumberFormat="1" applyFill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0000FF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Sheet1!$M$46:$M$47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-7.0711067719817011</c:v>
                </c:pt>
              </c:numCache>
            </c:numRef>
          </c:xVal>
          <c:yVal>
            <c:numRef>
              <c:f>Sheet1!$N$46:$N$47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Sheet1!$M$48:$M$49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Sheet1!$N$48:$N$49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7.0710288515345852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15704"/>
        <c:axId val="556109824"/>
      </c:scatterChart>
      <c:valAx>
        <c:axId val="556115704"/>
        <c:scaling>
          <c:orientation val="minMax"/>
          <c:max val="10"/>
          <c:min val="-1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3175" cap="flat" cmpd="sng" algn="ctr">
            <a:solidFill>
              <a:schemeClr val="lt1">
                <a:shade val="50000"/>
              </a:schemeClr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109824"/>
        <c:crosses val="autoZero"/>
        <c:crossBetween val="midCat"/>
      </c:valAx>
      <c:valAx>
        <c:axId val="556109824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3175">
            <a:solidFill>
              <a:schemeClr val="lt1">
                <a:shade val="50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115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Sheet1!$M$45:$M$46</c:f>
              <c:numCache>
                <c:formatCode>General</c:formatCode>
                <c:ptCount val="2"/>
                <c:pt idx="0" formatCode="0.00">
                  <c:v>-7.0711067719817011</c:v>
                </c:pt>
                <c:pt idx="1">
                  <c:v>0</c:v>
                </c:pt>
              </c:numCache>
            </c:numRef>
          </c:xVal>
          <c:yVal>
            <c:numRef>
              <c:f>Sheet1!$N$45:$N$46</c:f>
              <c:numCache>
                <c:formatCode>General</c:formatCode>
                <c:ptCount val="2"/>
                <c:pt idx="0" formatCode="0.00">
                  <c:v>7.0710288515345852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11000"/>
        <c:axId val="556113352"/>
      </c:scatterChart>
      <c:valAx>
        <c:axId val="556111000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113352"/>
        <c:crosses val="autoZero"/>
        <c:crossBetween val="midCat"/>
      </c:valAx>
      <c:valAx>
        <c:axId val="556113352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111000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0000FF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Sheet1!$M$39:$M$40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7.0710548251123644</c:v>
                </c:pt>
              </c:numCache>
            </c:numRef>
          </c:xVal>
          <c:yVal>
            <c:numRef>
              <c:f>Sheet1!$N$39:$N$40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Sheet1!$M$41:$M$42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Sheet1!$N$41:$N$42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7.0710807985947355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11784"/>
        <c:axId val="556113744"/>
      </c:scatterChart>
      <c:valAx>
        <c:axId val="556111784"/>
        <c:scaling>
          <c:orientation val="minMax"/>
          <c:max val="10"/>
          <c:min val="-1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3175" cap="flat" cmpd="sng" algn="ctr">
            <a:solidFill>
              <a:schemeClr val="lt1">
                <a:shade val="50000"/>
              </a:schemeClr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113744"/>
        <c:crosses val="autoZero"/>
        <c:crossBetween val="midCat"/>
      </c:valAx>
      <c:valAx>
        <c:axId val="556113744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3175">
            <a:solidFill>
              <a:schemeClr val="lt1">
                <a:shade val="50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111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Sheet1!$M$37:$M$38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7.0710548251123644</c:v>
                </c:pt>
              </c:numCache>
            </c:numRef>
          </c:xVal>
          <c:yVal>
            <c:numRef>
              <c:f>Sheet1!$N$37:$N$38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7.0710807985947355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09432"/>
        <c:axId val="556110608"/>
      </c:scatterChart>
      <c:valAx>
        <c:axId val="556109432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110608"/>
        <c:crosses val="autoZero"/>
        <c:crossBetween val="midCat"/>
      </c:valAx>
      <c:valAx>
        <c:axId val="556110608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109432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190500</xdr:rowOff>
    </xdr:from>
    <xdr:to>
      <xdr:col>3</xdr:col>
      <xdr:colOff>628650</xdr:colOff>
      <xdr:row>2</xdr:row>
      <xdr:rowOff>47625</xdr:rowOff>
    </xdr:to>
    <xdr:sp macro="" textlink="">
      <xdr:nvSpPr>
        <xdr:cNvPr id="5" name="テキスト ボックス 4"/>
        <xdr:cNvSpPr txBox="1"/>
      </xdr:nvSpPr>
      <xdr:spPr>
        <a:xfrm>
          <a:off x="704850" y="190500"/>
          <a:ext cx="1981200" cy="3333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i="0">
              <a:latin typeface="+mj-ea"/>
              <a:ea typeface="+mj-ea"/>
            </a:rPr>
            <a:t>プリズムの分解</a:t>
          </a:r>
        </a:p>
      </xdr:txBody>
    </xdr:sp>
    <xdr:clientData/>
  </xdr:twoCellAnchor>
  <xdr:twoCellAnchor>
    <xdr:from>
      <xdr:col>5</xdr:col>
      <xdr:colOff>523875</xdr:colOff>
      <xdr:row>6</xdr:row>
      <xdr:rowOff>46785</xdr:rowOff>
    </xdr:from>
    <xdr:to>
      <xdr:col>6</xdr:col>
      <xdr:colOff>266700</xdr:colOff>
      <xdr:row>6</xdr:row>
      <xdr:rowOff>219075</xdr:rowOff>
    </xdr:to>
    <xdr:sp macro="" textlink="">
      <xdr:nvSpPr>
        <xdr:cNvPr id="11" name="右矢印 10"/>
        <xdr:cNvSpPr/>
      </xdr:nvSpPr>
      <xdr:spPr>
        <a:xfrm>
          <a:off x="3819525" y="1646985"/>
          <a:ext cx="428625" cy="172290"/>
        </a:xfrm>
        <a:prstGeom prst="rightArrow">
          <a:avLst>
            <a:gd name="adj1" fmla="val 40244"/>
            <a:gd name="adj2" fmla="val 939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514350</xdr:colOff>
      <xdr:row>8</xdr:row>
      <xdr:rowOff>39376</xdr:rowOff>
    </xdr:from>
    <xdr:to>
      <xdr:col>6</xdr:col>
      <xdr:colOff>257175</xdr:colOff>
      <xdr:row>8</xdr:row>
      <xdr:rowOff>211666</xdr:rowOff>
    </xdr:to>
    <xdr:sp macro="" textlink="">
      <xdr:nvSpPr>
        <xdr:cNvPr id="12" name="右矢印 11"/>
        <xdr:cNvSpPr/>
      </xdr:nvSpPr>
      <xdr:spPr>
        <a:xfrm>
          <a:off x="3625850" y="1986709"/>
          <a:ext cx="430742" cy="172290"/>
        </a:xfrm>
        <a:prstGeom prst="rightArrow">
          <a:avLst>
            <a:gd name="adj1" fmla="val 40244"/>
            <a:gd name="adj2" fmla="val 939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135965</xdr:colOff>
      <xdr:row>11</xdr:row>
      <xdr:rowOff>356</xdr:rowOff>
    </xdr:from>
    <xdr:to>
      <xdr:col>10</xdr:col>
      <xdr:colOff>246807</xdr:colOff>
      <xdr:row>20</xdr:row>
      <xdr:rowOff>21918</xdr:rowOff>
    </xdr:to>
    <xdr:grpSp>
      <xdr:nvGrpSpPr>
        <xdr:cNvPr id="16" name="グループ化 15"/>
        <xdr:cNvGrpSpPr/>
      </xdr:nvGrpSpPr>
      <xdr:grpSpPr>
        <a:xfrm>
          <a:off x="4555565" y="2676881"/>
          <a:ext cx="2168242" cy="2164687"/>
          <a:chOff x="4598908" y="2619772"/>
          <a:chExt cx="2161793" cy="2164646"/>
        </a:xfrm>
      </xdr:grpSpPr>
      <xdr:graphicFrame macro="">
        <xdr:nvGraphicFramePr>
          <xdr:cNvPr id="7" name="グラフ 6"/>
          <xdr:cNvGraphicFramePr>
            <a:graphicFrameLocks noChangeAspect="1"/>
          </xdr:cNvGraphicFramePr>
        </xdr:nvGraphicFramePr>
        <xdr:xfrm>
          <a:off x="4607153" y="2624418"/>
          <a:ext cx="2153548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8" name="グラフ 7"/>
          <xdr:cNvGraphicFramePr>
            <a:graphicFrameLocks noChangeAspect="1"/>
          </xdr:cNvGraphicFramePr>
        </xdr:nvGraphicFramePr>
        <xdr:xfrm>
          <a:off x="4598908" y="2619772"/>
          <a:ext cx="2153548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テキスト ボックス 9"/>
          <xdr:cNvSpPr txBox="1"/>
        </xdr:nvSpPr>
        <xdr:spPr>
          <a:xfrm>
            <a:off x="6237791" y="2634770"/>
            <a:ext cx="511515" cy="4203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latin typeface="Arial" panose="020B0604020202020204" pitchFamily="34" charset="0"/>
                <a:cs typeface="Arial" panose="020B0604020202020204" pitchFamily="34" charset="0"/>
              </a:rPr>
              <a:t>L</a:t>
            </a:r>
            <a:endParaRPr kumimoji="1" lang="ja-JP" altLang="en-US" sz="2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591432</xdr:colOff>
      <xdr:row>11</xdr:row>
      <xdr:rowOff>3019</xdr:rowOff>
    </xdr:from>
    <xdr:to>
      <xdr:col>7</xdr:col>
      <xdr:colOff>12111</xdr:colOff>
      <xdr:row>20</xdr:row>
      <xdr:rowOff>24207</xdr:rowOff>
    </xdr:to>
    <xdr:grpSp>
      <xdr:nvGrpSpPr>
        <xdr:cNvPr id="17" name="グループ化 16"/>
        <xdr:cNvGrpSpPr/>
      </xdr:nvGrpSpPr>
      <xdr:grpSpPr>
        <a:xfrm>
          <a:off x="2267832" y="2679544"/>
          <a:ext cx="2163879" cy="2164313"/>
          <a:chOff x="2319764" y="2624551"/>
          <a:chExt cx="2155294" cy="2162135"/>
        </a:xfrm>
      </xdr:grpSpPr>
      <xdr:graphicFrame macro="">
        <xdr:nvGraphicFramePr>
          <xdr:cNvPr id="2" name="グラフ 1"/>
          <xdr:cNvGraphicFramePr>
            <a:graphicFrameLocks noChangeAspect="1"/>
          </xdr:cNvGraphicFramePr>
        </xdr:nvGraphicFramePr>
        <xdr:xfrm>
          <a:off x="2321176" y="2624551"/>
          <a:ext cx="2153882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9" name="テキスト ボックス 8"/>
          <xdr:cNvSpPr txBox="1"/>
        </xdr:nvSpPr>
        <xdr:spPr>
          <a:xfrm>
            <a:off x="2332205" y="2640311"/>
            <a:ext cx="515079" cy="417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latin typeface="Arial" panose="020B0604020202020204" pitchFamily="34" charset="0"/>
                <a:cs typeface="Arial" panose="020B0604020202020204" pitchFamily="34" charset="0"/>
              </a:rPr>
              <a:t>R</a:t>
            </a:r>
            <a:endParaRPr kumimoji="1" lang="ja-JP" altLang="en-US" sz="2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aphicFrame macro="">
        <xdr:nvGraphicFramePr>
          <xdr:cNvPr id="4" name="グラフ 3"/>
          <xdr:cNvGraphicFramePr>
            <a:graphicFrameLocks noChangeAspect="1"/>
          </xdr:cNvGraphicFramePr>
        </xdr:nvGraphicFramePr>
        <xdr:xfrm>
          <a:off x="2319764" y="2626686"/>
          <a:ext cx="2153471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Normal="100" workbookViewId="0">
      <selection activeCell="C7" sqref="C7"/>
    </sheetView>
  </sheetViews>
  <sheetFormatPr defaultRowHeight="13.5" x14ac:dyDescent="0.15"/>
  <cols>
    <col min="1" max="1" width="4" style="28" customWidth="1"/>
    <col min="2" max="6" width="9" style="28"/>
    <col min="7" max="8" width="9" style="28" customWidth="1"/>
    <col min="9" max="13" width="9" style="28"/>
    <col min="14" max="14" width="9" style="28" customWidth="1"/>
    <col min="15" max="16384" width="9" style="28"/>
  </cols>
  <sheetData>
    <row r="1" spans="1:12" ht="18.75" customHeight="1" thickBo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8.75" customHeight="1" thickBot="1" x14ac:dyDescent="0.2">
      <c r="A2" s="8"/>
      <c r="B2" s="9"/>
      <c r="C2" s="9"/>
      <c r="D2" s="9"/>
      <c r="E2" s="9"/>
      <c r="F2" s="10" t="s">
        <v>33</v>
      </c>
      <c r="G2" s="11"/>
      <c r="H2" s="12" t="s">
        <v>38</v>
      </c>
      <c r="I2" s="9"/>
      <c r="J2" s="9"/>
      <c r="K2" s="9"/>
      <c r="L2" s="13"/>
    </row>
    <row r="3" spans="1:12" ht="18.75" customHeight="1" x14ac:dyDescent="0.15">
      <c r="A3" s="8"/>
      <c r="B3" s="9"/>
      <c r="C3" s="9"/>
      <c r="D3" s="9"/>
      <c r="E3" s="9"/>
      <c r="F3" s="14" t="s">
        <v>39</v>
      </c>
      <c r="G3" s="9"/>
      <c r="H3" s="9"/>
      <c r="I3" s="9"/>
      <c r="J3" s="9"/>
      <c r="K3" s="9"/>
      <c r="L3" s="13"/>
    </row>
    <row r="4" spans="1:12" ht="18.75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ht="18.75" customHeight="1" x14ac:dyDescent="0.15">
      <c r="A5" s="8"/>
      <c r="B5" s="15" t="s">
        <v>32</v>
      </c>
      <c r="C5" s="9"/>
      <c r="D5" s="16"/>
      <c r="E5" s="9"/>
      <c r="F5" s="9"/>
      <c r="G5" s="9"/>
      <c r="H5" s="9"/>
      <c r="I5" s="9"/>
      <c r="J5" s="9"/>
      <c r="K5" s="9"/>
      <c r="L5" s="13"/>
    </row>
    <row r="6" spans="1:12" ht="18.75" customHeight="1" thickBo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3"/>
    </row>
    <row r="7" spans="1:12" ht="20.25" customHeight="1" thickBot="1" x14ac:dyDescent="0.2">
      <c r="A7" s="8"/>
      <c r="B7" s="26" t="s">
        <v>30</v>
      </c>
      <c r="C7" s="1">
        <v>10</v>
      </c>
      <c r="D7" s="25" t="s">
        <v>2</v>
      </c>
      <c r="E7" s="1">
        <v>45</v>
      </c>
      <c r="F7" s="24" t="s">
        <v>3</v>
      </c>
      <c r="G7" s="9"/>
      <c r="H7" s="3" t="str">
        <f>IF(C7=0,("0"&amp;F43&amp;" + "&amp;"0"&amp;H43),IF(AND(G36=0,G37&gt;0),("0"&amp;F43&amp;" + "&amp;ROUND(H37,1)&amp;H43),IF(AND(G36=0,G37&lt;0),("0"&amp;F43&amp;" + "&amp;ROUND(H37,1)&amp;H44),IF(AND(G36&gt;0,G37=0),(ROUND(H36,1)&amp;F43&amp;" + "&amp;"0"&amp;H43),IF(AND(G36&lt;0,G37=0),(ROUND(H36,1)&amp;F44&amp;" + "&amp;"0"&amp;H43),IF(AND(G36&gt;0,G37&gt;0),(ROUND(H36,1)&amp;F43&amp;" + "&amp;ROUND(H37,1)&amp;H43),IF(AND(G36&gt;0,G37&lt;0),(ROUND(H36,1)&amp;F43&amp;" + "&amp;ROUND(H37,1)&amp;H44),IF(AND(G36&lt;0,G37&gt;0),(ROUND(H36,1)&amp;F44&amp;" + "&amp;ROUND(H37,1)&amp;H43),IF(AND(G36&lt;0,G37&lt;0),(ROUND(H36,1)&amp;F44&amp;" + "&amp;ROUND(H37,1)&amp;H44),"")))))))))</f>
        <v>7.1△ In (0) + 7.1△ Up (90)</v>
      </c>
      <c r="I7" s="9"/>
      <c r="J7" s="9"/>
      <c r="K7" s="9"/>
      <c r="L7" s="13"/>
    </row>
    <row r="8" spans="1:12" ht="20.25" customHeight="1" thickBot="1" x14ac:dyDescent="0.2">
      <c r="A8" s="8"/>
      <c r="B8" s="27"/>
      <c r="C8" s="9"/>
      <c r="D8" s="9"/>
      <c r="E8" s="9"/>
      <c r="F8" s="9"/>
      <c r="G8" s="9"/>
      <c r="H8" s="9"/>
      <c r="I8" s="9"/>
      <c r="J8" s="9"/>
      <c r="K8" s="9"/>
      <c r="L8" s="13"/>
    </row>
    <row r="9" spans="1:12" ht="20.25" customHeight="1" thickBot="1" x14ac:dyDescent="0.2">
      <c r="A9" s="8"/>
      <c r="B9" s="26" t="s">
        <v>31</v>
      </c>
      <c r="C9" s="2">
        <v>10</v>
      </c>
      <c r="D9" s="25" t="s">
        <v>2</v>
      </c>
      <c r="E9" s="2">
        <v>135</v>
      </c>
      <c r="F9" s="24" t="s">
        <v>3</v>
      </c>
      <c r="G9" s="9"/>
      <c r="H9" s="4" t="str">
        <f>IF(C7=0,("0"&amp;F46&amp;" + "&amp;"0"&amp;H43),IF(AND(G39=0,G40&gt;0),("0"&amp;F46&amp;" + "&amp;ROUND(H40,1)&amp;H43),IF(AND(G39=0,G40&lt;0),("0"&amp;F46&amp;" + "&amp;ROUND(H40,1)&amp;H44),IF(AND(G39&gt;0,G40=0),(ROUND(H39,1)&amp;F47&amp;" + "&amp;"0"&amp;H43),IF(AND(G39&lt;0,G40=0),(ROUND(H39,1)&amp;F46&amp;" + "&amp;"0"&amp;H43),IF(AND(G39&gt;0,G40&gt;0),(ROUND(H39,1)&amp;F47&amp;" + "&amp;ROUND(H40,1)&amp;H43),IF(AND(G39&gt;0,G40&lt;0),(ROUND(H39,1)&amp;F47&amp;" + "&amp;ROUND(H40,1)&amp;H44),IF(AND(G39&lt;0,G40&gt;0),(ROUND(H39,1)&amp;F46&amp;" + "&amp;ROUND(H40,1)&amp;H43),IF(AND(G39&lt;0,G40&lt;0),(ROUND(H39,1)&amp;F46&amp;" + "&amp;ROUND(H40,1)&amp;H44),"")))))))))</f>
        <v>7.1△ In (180) + 7.1△ Up (90)</v>
      </c>
      <c r="I9" s="9"/>
      <c r="J9" s="9"/>
      <c r="K9" s="9"/>
      <c r="L9" s="13"/>
    </row>
    <row r="10" spans="1:12" ht="18.75" customHeigh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3"/>
    </row>
    <row r="11" spans="1:12" ht="18.75" customHeight="1" x14ac:dyDescent="0.15">
      <c r="A11" s="8"/>
      <c r="B11" s="9"/>
      <c r="C11" s="17"/>
      <c r="D11" s="18"/>
      <c r="E11" s="9"/>
      <c r="F11" s="9"/>
      <c r="G11" s="9"/>
      <c r="H11" s="9"/>
      <c r="I11" s="9"/>
      <c r="J11" s="9"/>
      <c r="K11" s="9"/>
      <c r="L11" s="13"/>
    </row>
    <row r="12" spans="1:12" ht="18.75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13"/>
    </row>
    <row r="13" spans="1:12" ht="18.75" customHeight="1" x14ac:dyDescent="0.15">
      <c r="A13" s="8"/>
      <c r="B13" s="19"/>
      <c r="C13" s="9"/>
      <c r="D13" s="15"/>
      <c r="E13" s="15"/>
      <c r="F13" s="15"/>
      <c r="G13" s="20"/>
      <c r="H13" s="20"/>
      <c r="I13" s="9"/>
      <c r="J13" s="9"/>
      <c r="K13" s="9"/>
      <c r="L13" s="13"/>
    </row>
    <row r="14" spans="1:12" ht="18.75" customHeight="1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13"/>
    </row>
    <row r="15" spans="1:12" ht="18.75" customHeight="1" x14ac:dyDescent="0.15">
      <c r="A15" s="8"/>
      <c r="B15" s="19"/>
      <c r="C15" s="9"/>
      <c r="D15" s="9"/>
      <c r="E15" s="9"/>
      <c r="F15" s="9"/>
      <c r="G15" s="9"/>
      <c r="H15" s="9"/>
      <c r="I15" s="9"/>
      <c r="J15" s="9"/>
      <c r="K15" s="9"/>
      <c r="L15" s="13"/>
    </row>
    <row r="16" spans="1:12" ht="18.75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13"/>
    </row>
    <row r="17" spans="1:12" ht="18.75" customHeigh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13"/>
    </row>
    <row r="18" spans="1:12" ht="18.75" customHeigh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13"/>
    </row>
    <row r="19" spans="1:12" ht="18.75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13"/>
    </row>
    <row r="20" spans="1:12" ht="18.75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13"/>
    </row>
    <row r="21" spans="1:12" ht="18.75" customHeight="1" x14ac:dyDescent="0.1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ht="18.75" customHeight="1" x14ac:dyDescent="0.15"/>
    <row r="23" spans="1:12" ht="18.75" customHeight="1" x14ac:dyDescent="0.15"/>
    <row r="24" spans="1:12" ht="18.75" customHeight="1" x14ac:dyDescent="0.15"/>
    <row r="25" spans="1:12" ht="18.75" customHeight="1" x14ac:dyDescent="0.15"/>
    <row r="26" spans="1:12" ht="18.75" customHeight="1" x14ac:dyDescent="0.15"/>
    <row r="27" spans="1:12" ht="18.75" customHeight="1" x14ac:dyDescent="0.15"/>
    <row r="28" spans="1:12" ht="18.75" customHeight="1" x14ac:dyDescent="0.15"/>
    <row r="29" spans="1:12" ht="18.75" customHeight="1" x14ac:dyDescent="0.15"/>
    <row r="30" spans="1:12" ht="18.75" customHeight="1" x14ac:dyDescent="0.15"/>
    <row r="31" spans="1:12" ht="18.75" customHeight="1" x14ac:dyDescent="0.15"/>
    <row r="32" spans="1:12" ht="18.75" customHeight="1" x14ac:dyDescent="0.15"/>
    <row r="35" spans="2:16" x14ac:dyDescent="0.15">
      <c r="C35" s="28" t="s">
        <v>4</v>
      </c>
      <c r="D35" s="28" t="s">
        <v>5</v>
      </c>
      <c r="H35" s="28" t="s">
        <v>27</v>
      </c>
    </row>
    <row r="36" spans="2:16" x14ac:dyDescent="0.15">
      <c r="B36" s="29" t="s">
        <v>8</v>
      </c>
      <c r="C36" s="29">
        <f>C7</f>
        <v>10</v>
      </c>
      <c r="D36" s="30"/>
      <c r="F36" s="29" t="s">
        <v>12</v>
      </c>
      <c r="G36" s="31">
        <f>C36*COS(D37)</f>
        <v>7.0710548251123644</v>
      </c>
      <c r="H36" s="32">
        <f>ABS(G36)</f>
        <v>7.0710548251123644</v>
      </c>
      <c r="J36" s="33" t="s">
        <v>6</v>
      </c>
      <c r="L36" s="34"/>
      <c r="M36" s="34" t="s">
        <v>0</v>
      </c>
      <c r="N36" s="35" t="s">
        <v>1</v>
      </c>
    </row>
    <row r="37" spans="2:16" s="37" customFormat="1" x14ac:dyDescent="0.15">
      <c r="B37" s="30" t="s">
        <v>9</v>
      </c>
      <c r="C37" s="30">
        <f>E7</f>
        <v>45</v>
      </c>
      <c r="D37" s="36">
        <f>C37*3.1416/180</f>
        <v>0.78539999999999988</v>
      </c>
      <c r="E37" s="28"/>
      <c r="F37" s="29" t="s">
        <v>13</v>
      </c>
      <c r="G37" s="31">
        <f>C36*SIN(D37)</f>
        <v>7.0710807985947355</v>
      </c>
      <c r="H37" s="32">
        <f>ABS(G37)</f>
        <v>7.0710807985947355</v>
      </c>
      <c r="I37" s="28"/>
      <c r="J37" s="32">
        <f>MAX(C36,C39)</f>
        <v>10</v>
      </c>
      <c r="K37" s="28"/>
      <c r="L37" s="30" t="s">
        <v>20</v>
      </c>
      <c r="M37" s="30">
        <v>0</v>
      </c>
      <c r="N37" s="30">
        <v>0</v>
      </c>
      <c r="P37" s="38"/>
    </row>
    <row r="38" spans="2:16" x14ac:dyDescent="0.15">
      <c r="B38" s="39"/>
      <c r="C38" s="39"/>
      <c r="D38" s="39"/>
      <c r="E38" s="37"/>
      <c r="F38" s="39"/>
      <c r="G38" s="40"/>
      <c r="H38" s="38"/>
      <c r="I38" s="37"/>
      <c r="J38" s="37"/>
      <c r="K38" s="37"/>
      <c r="L38" s="30" t="s">
        <v>13</v>
      </c>
      <c r="M38" s="41">
        <f>G36*J40</f>
        <v>7.0710548251123644</v>
      </c>
      <c r="N38" s="41">
        <f>G37*J40</f>
        <v>7.0710807985947355</v>
      </c>
    </row>
    <row r="39" spans="2:16" x14ac:dyDescent="0.15">
      <c r="B39" s="29" t="s">
        <v>10</v>
      </c>
      <c r="C39" s="29">
        <f>C9</f>
        <v>10</v>
      </c>
      <c r="D39" s="30"/>
      <c r="F39" s="29" t="s">
        <v>14</v>
      </c>
      <c r="G39" s="31">
        <f>C39*COS(D40)</f>
        <v>-7.0711067719817011</v>
      </c>
      <c r="H39" s="32">
        <f>ABS(G39)</f>
        <v>7.0711067719817011</v>
      </c>
      <c r="J39" s="30" t="s">
        <v>7</v>
      </c>
      <c r="L39" s="35" t="s">
        <v>16</v>
      </c>
      <c r="M39" s="35">
        <v>0</v>
      </c>
      <c r="N39" s="35">
        <v>0</v>
      </c>
    </row>
    <row r="40" spans="2:16" x14ac:dyDescent="0.15">
      <c r="B40" s="30" t="s">
        <v>11</v>
      </c>
      <c r="C40" s="30">
        <f>E9</f>
        <v>135</v>
      </c>
      <c r="D40" s="36">
        <f>C40*3.1416/180</f>
        <v>2.3561999999999999</v>
      </c>
      <c r="F40" s="29" t="s">
        <v>15</v>
      </c>
      <c r="G40" s="31">
        <f>C39*SIN(D40)</f>
        <v>7.0710288515345852</v>
      </c>
      <c r="H40" s="32">
        <f>ABS(G40)</f>
        <v>7.0710288515345852</v>
      </c>
      <c r="J40" s="41">
        <f>10/J37</f>
        <v>1</v>
      </c>
      <c r="L40" s="35" t="s">
        <v>17</v>
      </c>
      <c r="M40" s="42">
        <f>G36*J40</f>
        <v>7.0710548251123644</v>
      </c>
      <c r="N40" s="42">
        <v>0</v>
      </c>
    </row>
    <row r="41" spans="2:16" x14ac:dyDescent="0.15">
      <c r="L41" s="43" t="s">
        <v>18</v>
      </c>
      <c r="M41" s="44">
        <v>0</v>
      </c>
      <c r="N41" s="44">
        <v>0</v>
      </c>
    </row>
    <row r="42" spans="2:16" x14ac:dyDescent="0.15">
      <c r="B42" s="37"/>
      <c r="C42" s="38"/>
      <c r="D42" s="37"/>
      <c r="E42" s="37"/>
      <c r="F42" s="37"/>
      <c r="G42" s="45"/>
      <c r="L42" s="44" t="s">
        <v>19</v>
      </c>
      <c r="M42" s="46">
        <v>0</v>
      </c>
      <c r="N42" s="46">
        <f>G37*J40</f>
        <v>7.0710807985947355</v>
      </c>
    </row>
    <row r="43" spans="2:16" x14ac:dyDescent="0.15">
      <c r="B43" s="37"/>
      <c r="C43" s="47"/>
      <c r="D43" s="37"/>
      <c r="E43" s="37"/>
      <c r="F43" s="48" t="s">
        <v>28</v>
      </c>
      <c r="G43" s="49"/>
      <c r="H43" s="48" t="s">
        <v>36</v>
      </c>
    </row>
    <row r="44" spans="2:16" x14ac:dyDescent="0.15">
      <c r="B44" s="37"/>
      <c r="C44" s="37"/>
      <c r="D44" s="37"/>
      <c r="E44" s="37"/>
      <c r="F44" s="50" t="s">
        <v>29</v>
      </c>
      <c r="G44" s="49"/>
      <c r="H44" s="48" t="s">
        <v>37</v>
      </c>
      <c r="L44" s="30" t="s">
        <v>21</v>
      </c>
      <c r="M44" s="30">
        <v>0</v>
      </c>
      <c r="N44" s="30">
        <v>0</v>
      </c>
    </row>
    <row r="45" spans="2:16" x14ac:dyDescent="0.15">
      <c r="B45" s="37"/>
      <c r="C45" s="37"/>
      <c r="D45" s="37"/>
      <c r="E45" s="37"/>
      <c r="F45" s="37"/>
      <c r="G45" s="51"/>
      <c r="L45" s="30" t="s">
        <v>22</v>
      </c>
      <c r="M45" s="41">
        <f>G39*J40</f>
        <v>-7.0711067719817011</v>
      </c>
      <c r="N45" s="41">
        <f>G40*J40</f>
        <v>7.0710288515345852</v>
      </c>
    </row>
    <row r="46" spans="2:16" x14ac:dyDescent="0.15">
      <c r="B46" s="37"/>
      <c r="C46" s="37"/>
      <c r="D46" s="37"/>
      <c r="E46" s="37"/>
      <c r="F46" s="48" t="s">
        <v>34</v>
      </c>
      <c r="G46" s="51"/>
      <c r="L46" s="35" t="s">
        <v>23</v>
      </c>
      <c r="M46" s="35">
        <v>0</v>
      </c>
      <c r="N46" s="35">
        <v>0</v>
      </c>
    </row>
    <row r="47" spans="2:16" x14ac:dyDescent="0.15">
      <c r="B47" s="37"/>
      <c r="C47" s="37"/>
      <c r="D47" s="37"/>
      <c r="E47" s="37"/>
      <c r="F47" s="50" t="s">
        <v>35</v>
      </c>
      <c r="G47" s="52"/>
      <c r="L47" s="35" t="s">
        <v>24</v>
      </c>
      <c r="M47" s="42">
        <f>G39*J40</f>
        <v>-7.0711067719817011</v>
      </c>
      <c r="N47" s="42">
        <v>0</v>
      </c>
    </row>
    <row r="48" spans="2:16" x14ac:dyDescent="0.15">
      <c r="L48" s="43" t="s">
        <v>25</v>
      </c>
      <c r="M48" s="44">
        <v>0</v>
      </c>
      <c r="N48" s="44">
        <v>0</v>
      </c>
    </row>
    <row r="49" spans="12:14" x14ac:dyDescent="0.15">
      <c r="L49" s="44" t="s">
        <v>26</v>
      </c>
      <c r="M49" s="46">
        <v>0</v>
      </c>
      <c r="N49" s="46">
        <f>G40*J40</f>
        <v>7.0710288515345852</v>
      </c>
    </row>
  </sheetData>
  <sheetProtection sheet="1" objects="1" scenarios="1" selectLockedCells="1"/>
  <protectedRanges>
    <protectedRange sqref="C7 E7 C9 E9" name="範囲1"/>
  </protectedRange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kaneko</dc:creator>
  <cp:lastModifiedBy>kaneko</cp:lastModifiedBy>
  <dcterms:created xsi:type="dcterms:W3CDTF">2017-02-10T00:18:49Z</dcterms:created>
  <dcterms:modified xsi:type="dcterms:W3CDTF">2017-03-03T07:47:30Z</dcterms:modified>
</cp:coreProperties>
</file>