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eko\Documents\自作プログラム\斜交レンズの度数効果（マーチンの式）\"/>
    </mc:Choice>
  </mc:AlternateContent>
  <bookViews>
    <workbookView xWindow="0" yWindow="0" windowWidth="17295" windowHeight="110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5" i="1"/>
  <c r="I21" i="1" l="1"/>
  <c r="I24" i="1" s="1"/>
  <c r="I27" i="1"/>
  <c r="G34" i="1" s="1"/>
  <c r="G32" i="1" l="1"/>
</calcChain>
</file>

<file path=xl/sharedStrings.xml><?xml version="1.0" encoding="utf-8"?>
<sst xmlns="http://schemas.openxmlformats.org/spreadsheetml/2006/main" count="26" uniqueCount="20">
  <si>
    <t>マーチンの式　自動計算ソフト</t>
    <rPh sb="5" eb="6">
      <t>シキ</t>
    </rPh>
    <rPh sb="7" eb="9">
      <t>ジドウ</t>
    </rPh>
    <rPh sb="9" eb="11">
      <t>ケイサン</t>
    </rPh>
    <phoneticPr fontId="1"/>
  </si>
  <si>
    <t>眼に対する屈折効果はいくらか、を自動計算します。</t>
  </si>
  <si>
    <r>
      <t>屈折率</t>
    </r>
    <r>
      <rPr>
        <sz val="10.5"/>
        <color theme="1"/>
        <rFont val="Century"/>
        <family val="1"/>
      </rPr>
      <t>n</t>
    </r>
    <r>
      <rPr>
        <sz val="10.5"/>
        <color theme="1"/>
        <rFont val="ＭＳ 明朝"/>
        <family val="1"/>
        <charset val="128"/>
      </rPr>
      <t>、度数</t>
    </r>
    <r>
      <rPr>
        <sz val="10.5"/>
        <color theme="1"/>
        <rFont val="Century"/>
        <family val="1"/>
      </rPr>
      <t>D</t>
    </r>
    <r>
      <rPr>
        <sz val="10.5"/>
        <color theme="1"/>
        <rFont val="ＭＳ 明朝"/>
        <family val="1"/>
        <charset val="128"/>
      </rPr>
      <t>（</t>
    </r>
    <r>
      <rPr>
        <sz val="10.5"/>
        <color theme="1"/>
        <rFont val="Century"/>
        <family val="1"/>
      </rPr>
      <t>dtr</t>
    </r>
    <r>
      <rPr>
        <sz val="10.5"/>
        <color theme="1"/>
        <rFont val="ＭＳ 明朝"/>
        <family val="1"/>
        <charset val="128"/>
      </rPr>
      <t>）の球面レンズの光軸を、視線に対してα°傾けて装用するとき、</t>
    </r>
    <phoneticPr fontId="1"/>
  </si>
  <si>
    <t>レンズの屈折率 ｎ</t>
    <rPh sb="4" eb="6">
      <t>クッセツ</t>
    </rPh>
    <rPh sb="6" eb="7">
      <t>リツ</t>
    </rPh>
    <phoneticPr fontId="1"/>
  </si>
  <si>
    <t>レンズの球面度数 D</t>
    <rPh sb="4" eb="6">
      <t>キュウメン</t>
    </rPh>
    <rPh sb="6" eb="8">
      <t>ドスウ</t>
    </rPh>
    <phoneticPr fontId="1"/>
  </si>
  <si>
    <t>視線に対する傾き α°</t>
    <rPh sb="0" eb="2">
      <t>シセン</t>
    </rPh>
    <rPh sb="3" eb="4">
      <t>タイ</t>
    </rPh>
    <rPh sb="6" eb="7">
      <t>カタム</t>
    </rPh>
    <phoneticPr fontId="1"/>
  </si>
  <si>
    <t>・メリジオナル断面屈折力</t>
    <rPh sb="7" eb="9">
      <t>ダンメン</t>
    </rPh>
    <rPh sb="9" eb="11">
      <t>クッセツ</t>
    </rPh>
    <rPh sb="11" eb="12">
      <t>リョク</t>
    </rPh>
    <phoneticPr fontId="1"/>
  </si>
  <si>
    <t>・サジタル断面屈折力</t>
    <rPh sb="5" eb="7">
      <t>ダンメン</t>
    </rPh>
    <rPh sb="7" eb="9">
      <t>クッセツ</t>
    </rPh>
    <rPh sb="9" eb="10">
      <t>リョク</t>
    </rPh>
    <phoneticPr fontId="1"/>
  </si>
  <si>
    <t>・平均屈折力（SE）</t>
    <rPh sb="1" eb="3">
      <t>ヘイキン</t>
    </rPh>
    <rPh sb="3" eb="5">
      <t>クッセツ</t>
    </rPh>
    <rPh sb="5" eb="6">
      <t>リョク</t>
    </rPh>
    <phoneticPr fontId="1"/>
  </si>
  <si>
    <t>・平均屈折力誤差</t>
    <rPh sb="1" eb="3">
      <t>ヘイキン</t>
    </rPh>
    <rPh sb="3" eb="5">
      <t>クッセツ</t>
    </rPh>
    <rPh sb="5" eb="6">
      <t>リョク</t>
    </rPh>
    <rPh sb="6" eb="8">
      <t>ゴサ</t>
    </rPh>
    <phoneticPr fontId="1"/>
  </si>
  <si>
    <t>・非点収差</t>
    <rPh sb="1" eb="2">
      <t>ヒ</t>
    </rPh>
    <rPh sb="2" eb="3">
      <t>テン</t>
    </rPh>
    <rPh sb="3" eb="5">
      <t>シュウサ</t>
    </rPh>
    <phoneticPr fontId="1"/>
  </si>
  <si>
    <t>●結果</t>
    <rPh sb="1" eb="3">
      <t>ケッカ</t>
    </rPh>
    <phoneticPr fontId="1"/>
  </si>
  <si>
    <t>度数効果は</t>
    <rPh sb="0" eb="2">
      <t>ドスウ</t>
    </rPh>
    <rPh sb="2" eb="4">
      <t>コウカ</t>
    </rPh>
    <phoneticPr fontId="1"/>
  </si>
  <si>
    <t>斜交レンズの屈折効果</t>
    <rPh sb="0" eb="2">
      <t>シャコウ</t>
    </rPh>
    <rPh sb="6" eb="8">
      <t>クッセツ</t>
    </rPh>
    <rPh sb="8" eb="10">
      <t>コウカ</t>
    </rPh>
    <phoneticPr fontId="1"/>
  </si>
  <si>
    <t>D</t>
    <phoneticPr fontId="1"/>
  </si>
  <si>
    <t>°</t>
    <phoneticPr fontId="1"/>
  </si>
  <si>
    <t>●前傾角α°のとき</t>
    <rPh sb="1" eb="4">
      <t>ゼンケイカク</t>
    </rPh>
    <phoneticPr fontId="1"/>
  </si>
  <si>
    <t>●そり角α°のとき</t>
    <rPh sb="3" eb="4">
      <t>カク</t>
    </rPh>
    <phoneticPr fontId="1"/>
  </si>
  <si>
    <t>●自動計算</t>
    <rPh sb="1" eb="3">
      <t>ジドウ</t>
    </rPh>
    <rPh sb="3" eb="5">
      <t>ケイサン</t>
    </rPh>
    <phoneticPr fontId="1"/>
  </si>
  <si>
    <r>
      <t>●</t>
    </r>
    <r>
      <rPr>
        <sz val="11"/>
        <color rgb="FFFF0000"/>
        <rFont val="ＭＳ Ｐゴシック"/>
        <family val="3"/>
        <charset val="128"/>
        <scheme val="minor"/>
      </rPr>
      <t>次の３つの値を正しく入力してください。</t>
    </r>
    <rPh sb="1" eb="2">
      <t>ツギ</t>
    </rPh>
    <rPh sb="6" eb="7">
      <t>アタイ</t>
    </rPh>
    <rPh sb="8" eb="9">
      <t>タダ</t>
    </rPh>
    <rPh sb="11" eb="1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</si>
</sst>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13</xdr:row>
          <xdr:rowOff>95250</xdr:rowOff>
        </xdr:from>
        <xdr:to>
          <xdr:col>7</xdr:col>
          <xdr:colOff>0</xdr:colOff>
          <xdr:row>15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285750</xdr:colOff>
          <xdr:row>16</xdr:row>
          <xdr:rowOff>76200</xdr:rowOff>
        </xdr:from>
        <xdr:to>
          <xdr:col>7</xdr:col>
          <xdr:colOff>152400</xdr:colOff>
          <xdr:row>18</xdr:row>
          <xdr:rowOff>114300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581025</xdr:colOff>
          <xdr:row>19</xdr:row>
          <xdr:rowOff>95250</xdr:rowOff>
        </xdr:from>
        <xdr:to>
          <xdr:col>7</xdr:col>
          <xdr:colOff>476250</xdr:colOff>
          <xdr:row>21</xdr:row>
          <xdr:rowOff>133350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22</xdr:row>
          <xdr:rowOff>76200</xdr:rowOff>
        </xdr:from>
        <xdr:to>
          <xdr:col>7</xdr:col>
          <xdr:colOff>190500</xdr:colOff>
          <xdr:row>24</xdr:row>
          <xdr:rowOff>104775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25</xdr:row>
          <xdr:rowOff>152400</xdr:rowOff>
        </xdr:from>
        <xdr:to>
          <xdr:col>6</xdr:col>
          <xdr:colOff>266700</xdr:colOff>
          <xdr:row>26</xdr:row>
          <xdr:rowOff>161925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419100</xdr:colOff>
      <xdr:row>3</xdr:row>
      <xdr:rowOff>0</xdr:rowOff>
    </xdr:from>
    <xdr:to>
      <xdr:col>16</xdr:col>
      <xdr:colOff>305454</xdr:colOff>
      <xdr:row>24</xdr:row>
      <xdr:rowOff>105292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638175"/>
          <a:ext cx="4686954" cy="3705742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22</xdr:row>
      <xdr:rowOff>57150</xdr:rowOff>
    </xdr:from>
    <xdr:to>
      <xdr:col>16</xdr:col>
      <xdr:colOff>562712</xdr:colOff>
      <xdr:row>44</xdr:row>
      <xdr:rowOff>48150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3952875"/>
          <a:ext cx="5277587" cy="376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topLeftCell="A8" workbookViewId="0">
      <selection activeCell="I36" sqref="I36"/>
    </sheetView>
  </sheetViews>
  <sheetFormatPr defaultRowHeight="13.5"/>
  <cols>
    <col min="1" max="1" width="3.375" style="1" customWidth="1"/>
    <col min="2" max="5" width="9" style="1"/>
    <col min="6" max="7" width="10.25" style="1" customWidth="1"/>
    <col min="8" max="8" width="9" style="1"/>
    <col min="9" max="9" width="9.5" style="1" customWidth="1"/>
    <col min="10" max="16384" width="9" style="1"/>
  </cols>
  <sheetData>
    <row r="1" spans="1:14">
      <c r="A1" s="18"/>
      <c r="B1" s="17"/>
      <c r="C1" s="17"/>
      <c r="D1" s="17"/>
      <c r="E1" s="16"/>
      <c r="F1" s="15"/>
    </row>
    <row r="2" spans="1:14" ht="18" customHeight="1">
      <c r="A2" s="19"/>
      <c r="B2" s="11" t="s">
        <v>13</v>
      </c>
      <c r="C2" s="11"/>
      <c r="D2" s="11"/>
      <c r="E2" s="13"/>
      <c r="F2" s="15"/>
    </row>
    <row r="3" spans="1:14" ht="18.75">
      <c r="A3" s="19"/>
      <c r="B3" s="12" t="s">
        <v>0</v>
      </c>
      <c r="C3" s="11"/>
      <c r="D3" s="11"/>
      <c r="E3" s="13"/>
      <c r="F3" s="15"/>
      <c r="G3" s="21" t="s">
        <v>2</v>
      </c>
      <c r="H3" s="22"/>
      <c r="I3" s="22"/>
      <c r="J3" s="22"/>
      <c r="K3" s="22"/>
      <c r="L3" s="22"/>
      <c r="M3" s="22"/>
      <c r="N3" s="22"/>
    </row>
    <row r="4" spans="1:14">
      <c r="A4" s="20"/>
      <c r="B4" s="13"/>
      <c r="C4" s="13"/>
      <c r="D4" s="13"/>
      <c r="E4" s="13"/>
      <c r="F4" s="15"/>
      <c r="G4" s="21" t="s">
        <v>1</v>
      </c>
      <c r="H4" s="22"/>
      <c r="I4" s="22"/>
      <c r="J4" s="22"/>
      <c r="K4" s="22"/>
      <c r="L4" s="22"/>
      <c r="M4" s="22"/>
      <c r="N4" s="22"/>
    </row>
    <row r="5" spans="1:14">
      <c r="A5" s="14"/>
      <c r="B5" s="14"/>
      <c r="C5" s="14"/>
      <c r="D5" s="14"/>
      <c r="E5" s="14"/>
      <c r="G5" s="2"/>
    </row>
    <row r="6" spans="1:14">
      <c r="G6" s="2"/>
    </row>
    <row r="7" spans="1:14">
      <c r="B7" s="1" t="s">
        <v>19</v>
      </c>
      <c r="F7" s="1" t="s">
        <v>3</v>
      </c>
      <c r="H7" s="7">
        <v>1.67</v>
      </c>
      <c r="I7" s="8"/>
    </row>
    <row r="8" spans="1:14">
      <c r="H8" s="9"/>
    </row>
    <row r="9" spans="1:14">
      <c r="F9" s="1" t="s">
        <v>4</v>
      </c>
      <c r="H9" s="10">
        <v>-4</v>
      </c>
      <c r="I9" s="8" t="s">
        <v>14</v>
      </c>
    </row>
    <row r="10" spans="1:14">
      <c r="H10" s="24"/>
    </row>
    <row r="11" spans="1:14">
      <c r="F11" s="1" t="s">
        <v>5</v>
      </c>
      <c r="G11" s="23"/>
      <c r="H11" s="25">
        <v>20</v>
      </c>
      <c r="I11" s="23" t="s">
        <v>15</v>
      </c>
    </row>
    <row r="12" spans="1:14">
      <c r="G12" s="6"/>
    </row>
    <row r="14" spans="1:14">
      <c r="B14" s="1" t="s">
        <v>18</v>
      </c>
    </row>
    <row r="15" spans="1:14">
      <c r="C15" s="1" t="s">
        <v>6</v>
      </c>
      <c r="I15" s="3">
        <f>(1+(2*H7+1)/(2*H7)*SIN(H11*PI()/180)^2)*H9</f>
        <v>-4.6080042615949912</v>
      </c>
      <c r="J15" s="1" t="s">
        <v>14</v>
      </c>
    </row>
    <row r="16" spans="1:14">
      <c r="I16" s="2"/>
    </row>
    <row r="17" spans="2:10">
      <c r="I17" s="2"/>
    </row>
    <row r="18" spans="2:10">
      <c r="C18" s="1" t="s">
        <v>7</v>
      </c>
      <c r="I18" s="3">
        <f>(1+1/(2*H7)*SIN(H11*PI()/180)^2)*H9</f>
        <v>-4.140093147832947</v>
      </c>
      <c r="J18" s="1" t="s">
        <v>14</v>
      </c>
    </row>
    <row r="19" spans="2:10">
      <c r="I19" s="2"/>
    </row>
    <row r="20" spans="2:10">
      <c r="I20" s="2"/>
    </row>
    <row r="21" spans="2:10">
      <c r="C21" s="1" t="s">
        <v>8</v>
      </c>
      <c r="I21" s="3">
        <f>(I15+I18)/2</f>
        <v>-4.3740487047139691</v>
      </c>
      <c r="J21" s="1" t="s">
        <v>14</v>
      </c>
    </row>
    <row r="22" spans="2:10">
      <c r="I22" s="2"/>
    </row>
    <row r="23" spans="2:10">
      <c r="I23" s="2"/>
    </row>
    <row r="24" spans="2:10">
      <c r="C24" s="1" t="s">
        <v>9</v>
      </c>
      <c r="I24" s="4">
        <f>I21-H9</f>
        <v>-0.37404870471396912</v>
      </c>
      <c r="J24" s="1" t="s">
        <v>14</v>
      </c>
    </row>
    <row r="25" spans="2:10">
      <c r="I25" s="2"/>
    </row>
    <row r="26" spans="2:10">
      <c r="I26" s="2"/>
    </row>
    <row r="27" spans="2:10">
      <c r="C27" s="1" t="s">
        <v>10</v>
      </c>
      <c r="I27" s="4">
        <f>I15-I18</f>
        <v>-0.4679111137620442</v>
      </c>
      <c r="J27" s="1" t="s">
        <v>14</v>
      </c>
    </row>
    <row r="31" spans="2:10">
      <c r="B31" s="1" t="s">
        <v>11</v>
      </c>
    </row>
    <row r="32" spans="2:10">
      <c r="D32" s="1" t="s">
        <v>16</v>
      </c>
      <c r="F32" s="1" t="s">
        <v>12</v>
      </c>
      <c r="G32" s="26" t="str">
        <f>"S" &amp; ROUND(I18, 2) &amp; "D" &amp; " C" &amp; ROUND(I27, 2) &amp; "D" &amp; " A180°"</f>
        <v>S-4.14D C-0.47D A180°</v>
      </c>
      <c r="H32" s="27"/>
      <c r="I32" s="28"/>
      <c r="J32" s="5"/>
    </row>
    <row r="34" spans="4:10">
      <c r="D34" s="1" t="s">
        <v>17</v>
      </c>
      <c r="F34" s="1" t="s">
        <v>12</v>
      </c>
      <c r="G34" s="29" t="str">
        <f>"S" &amp; ROUND(I18, 2) &amp; "D" &amp; " C" &amp; ROUND(I27, 2) &amp; "D" &amp; " A90°"</f>
        <v>S-4.14D C-0.47D A90°</v>
      </c>
      <c r="H34" s="30"/>
      <c r="I34" s="31"/>
      <c r="J34" s="6"/>
    </row>
  </sheetData>
  <sheetProtection algorithmName="SHA-512" hashValue="xuhfXAI4nYeUhZhQ+HJZ74BaXbY9P1uA9GQmndTtXEGNthONHPZpdB1bkpe7T79PVN2hgSAnOM6naZS6PaoMtg==" saltValue="J05q2BLSvliek4wHAcNnRA==" spinCount="100000" sheet="1" objects="1" scenarios="1"/>
  <protectedRanges>
    <protectedRange sqref="H7 H9 H11" name="範囲1"/>
  </protectedRanges>
  <mergeCells count="2">
    <mergeCell ref="G32:I32"/>
    <mergeCell ref="G34:I34"/>
  </mergeCells>
  <phoneticPr fontId="1"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9" r:id="rId4">
          <objectPr defaultSize="0" autoPict="0" r:id="rId5">
            <anchor moveWithCells="1" sizeWithCells="1">
              <from>
                <xdr:col>4</xdr:col>
                <xdr:colOff>285750</xdr:colOff>
                <xdr:row>16</xdr:row>
                <xdr:rowOff>76200</xdr:rowOff>
              </from>
              <to>
                <xdr:col>7</xdr:col>
                <xdr:colOff>152400</xdr:colOff>
                <xdr:row>18</xdr:row>
                <xdr:rowOff>114300</xdr:rowOff>
              </to>
            </anchor>
          </objectPr>
        </oleObject>
      </mc:Choice>
      <mc:Fallback>
        <oleObject progId="Equation.3" shapeId="1029" r:id="rId4"/>
      </mc:Fallback>
    </mc:AlternateContent>
    <mc:AlternateContent xmlns:mc="http://schemas.openxmlformats.org/markup-compatibility/2006">
      <mc:Choice Requires="x14">
        <oleObject progId="Equation.3" shapeId="1030" r:id="rId6">
          <objectPr defaultSize="0" autoPict="0" r:id="rId7">
            <anchor moveWithCells="1" sizeWithCells="1">
              <from>
                <xdr:col>3</xdr:col>
                <xdr:colOff>581025</xdr:colOff>
                <xdr:row>19</xdr:row>
                <xdr:rowOff>95250</xdr:rowOff>
              </from>
              <to>
                <xdr:col>7</xdr:col>
                <xdr:colOff>476250</xdr:colOff>
                <xdr:row>21</xdr:row>
                <xdr:rowOff>133350</xdr:rowOff>
              </to>
            </anchor>
          </objectPr>
        </oleObject>
      </mc:Choice>
      <mc:Fallback>
        <oleObject progId="Equation.3" shapeId="1030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 sizeWithCells="1">
              <from>
                <xdr:col>4</xdr:col>
                <xdr:colOff>95250</xdr:colOff>
                <xdr:row>25</xdr:row>
                <xdr:rowOff>152400</xdr:rowOff>
              </from>
              <to>
                <xdr:col>6</xdr:col>
                <xdr:colOff>266700</xdr:colOff>
                <xdr:row>26</xdr:row>
                <xdr:rowOff>161925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26" r:id="rId10">
          <objectPr defaultSize="0" autoPict="0" r:id="rId11">
            <anchor moveWithCells="1" sizeWithCells="1">
              <from>
                <xdr:col>4</xdr:col>
                <xdr:colOff>333375</xdr:colOff>
                <xdr:row>13</xdr:row>
                <xdr:rowOff>95250</xdr:rowOff>
              </from>
              <to>
                <xdr:col>7</xdr:col>
                <xdr:colOff>0</xdr:colOff>
                <xdr:row>15</xdr:row>
                <xdr:rowOff>133350</xdr:rowOff>
              </to>
            </anchor>
          </objectPr>
        </oleObject>
      </mc:Choice>
      <mc:Fallback>
        <oleObject progId="Equation.3" shapeId="1026" r:id="rId10"/>
      </mc:Fallback>
    </mc:AlternateContent>
    <mc:AlternateContent xmlns:mc="http://schemas.openxmlformats.org/markup-compatibility/2006">
      <mc:Choice Requires="x14">
        <oleObject progId="Equation.3" shapeId="1031" r:id="rId12">
          <objectPr defaultSize="0" autoPict="0" r:id="rId13">
            <anchor moveWithCells="1" sizeWithCells="1">
              <from>
                <xdr:col>4</xdr:col>
                <xdr:colOff>133350</xdr:colOff>
                <xdr:row>22</xdr:row>
                <xdr:rowOff>76200</xdr:rowOff>
              </from>
              <to>
                <xdr:col>7</xdr:col>
                <xdr:colOff>190500</xdr:colOff>
                <xdr:row>24</xdr:row>
                <xdr:rowOff>104775</xdr:rowOff>
              </to>
            </anchor>
          </objectPr>
        </oleObject>
      </mc:Choice>
      <mc:Fallback>
        <oleObject progId="Equation.3" shapeId="1031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kaneko</dc:creator>
  <cp:lastModifiedBy>kaneko</cp:lastModifiedBy>
  <dcterms:created xsi:type="dcterms:W3CDTF">2016-03-29T02:06:03Z</dcterms:created>
  <dcterms:modified xsi:type="dcterms:W3CDTF">2016-03-29T07:34:53Z</dcterms:modified>
</cp:coreProperties>
</file>